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２０２１年度\フラフト\"/>
    </mc:Choice>
  </mc:AlternateContent>
  <xr:revisionPtr revIDLastSave="0" documentId="8_{A87626BB-AEBB-44B6-962B-120BAEFB3465}" xr6:coauthVersionLast="47" xr6:coauthVersionMax="47" xr10:uidLastSave="{00000000-0000-0000-0000-000000000000}"/>
  <bookViews>
    <workbookView xWindow="-108" yWindow="-108" windowWidth="23256" windowHeight="12576" xr2:uid="{34000389-A264-43CC-8554-87FA5FDC9856}"/>
  </bookViews>
  <sheets>
    <sheet name="Sheet1" sheetId="1" r:id="rId1"/>
  </sheets>
  <definedNames>
    <definedName name="基点">Sheet1!$C$3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U3" i="1"/>
  <c r="L16" i="1"/>
  <c r="N17" i="1" s="1"/>
  <c r="I16" i="1"/>
  <c r="K17" i="1" s="1"/>
  <c r="F16" i="1"/>
  <c r="H17" i="1" s="1"/>
  <c r="C16" i="1"/>
  <c r="C17" i="1" s="1"/>
  <c r="L15" i="1"/>
  <c r="I15" i="1"/>
  <c r="F15" i="1"/>
  <c r="C15" i="1"/>
  <c r="I13" i="1"/>
  <c r="I14" i="1" s="1"/>
  <c r="F13" i="1"/>
  <c r="F14" i="1" s="1"/>
  <c r="C13" i="1"/>
  <c r="C14" i="1" s="1"/>
  <c r="I12" i="1"/>
  <c r="F12" i="1"/>
  <c r="C12" i="1"/>
  <c r="F10" i="1"/>
  <c r="F11" i="1" s="1"/>
  <c r="C10" i="1"/>
  <c r="C11" i="1" s="1"/>
  <c r="F9" i="1"/>
  <c r="C9" i="1"/>
  <c r="C7" i="1"/>
  <c r="E8" i="1" s="1"/>
  <c r="V6" i="1" s="1"/>
  <c r="C6" i="1"/>
  <c r="Q13" i="1"/>
  <c r="O13" i="1"/>
  <c r="P13" i="1" s="1"/>
  <c r="Q10" i="1"/>
  <c r="O10" i="1"/>
  <c r="Q7" i="1"/>
  <c r="O7" i="1"/>
  <c r="Q4" i="1"/>
  <c r="O4" i="1"/>
  <c r="N10" i="1"/>
  <c r="L10" i="1"/>
  <c r="N7" i="1"/>
  <c r="L7" i="1"/>
  <c r="N4" i="1"/>
  <c r="L4" i="1"/>
  <c r="K7" i="1"/>
  <c r="I7" i="1"/>
  <c r="K4" i="1"/>
  <c r="I4" i="1"/>
  <c r="H4" i="1"/>
  <c r="F4" i="1"/>
  <c r="U9" i="1" l="1"/>
  <c r="U12" i="1"/>
  <c r="J7" i="1"/>
  <c r="P4" i="1"/>
  <c r="W3" i="1"/>
  <c r="M7" i="1"/>
  <c r="E17" i="1"/>
  <c r="V15" i="1" s="1"/>
  <c r="F17" i="1"/>
  <c r="H16" i="1" s="1"/>
  <c r="G16" i="1" s="1"/>
  <c r="I17" i="1"/>
  <c r="K16" i="1" s="1"/>
  <c r="J16" i="1" s="1"/>
  <c r="E11" i="1"/>
  <c r="E14" i="1"/>
  <c r="H14" i="1"/>
  <c r="H13" i="1" s="1"/>
  <c r="G13" i="1" s="1"/>
  <c r="L17" i="1"/>
  <c r="N16" i="1" s="1"/>
  <c r="M16" i="1" s="1"/>
  <c r="K14" i="1"/>
  <c r="K13" i="1" s="1"/>
  <c r="J13" i="1" s="1"/>
  <c r="H11" i="1"/>
  <c r="H10" i="1" s="1"/>
  <c r="G10" i="1" s="1"/>
  <c r="C8" i="1"/>
  <c r="U6" i="1" s="1"/>
  <c r="P10" i="1"/>
  <c r="P7" i="1"/>
  <c r="M10" i="1"/>
  <c r="M4" i="1"/>
  <c r="J4" i="1"/>
  <c r="G4" i="1"/>
  <c r="V12" i="1" l="1"/>
  <c r="W12" i="1" s="1"/>
  <c r="V9" i="1"/>
  <c r="W9" i="1" s="1"/>
  <c r="U15" i="1"/>
  <c r="R3" i="1"/>
  <c r="S3" i="1"/>
  <c r="T3" i="1"/>
  <c r="E13" i="1"/>
  <c r="D13" i="1" s="1"/>
  <c r="E10" i="1"/>
  <c r="D10" i="1" s="1"/>
  <c r="E7" i="1"/>
  <c r="D7" i="1" s="1"/>
  <c r="W6" i="1"/>
  <c r="E16" i="1"/>
  <c r="D16" i="1" s="1"/>
  <c r="X3" i="1" l="1"/>
  <c r="W15" i="1"/>
  <c r="R6" i="1"/>
  <c r="T6" i="1"/>
  <c r="S6" i="1"/>
  <c r="R9" i="1"/>
  <c r="S9" i="1"/>
  <c r="T9" i="1"/>
  <c r="T15" i="1"/>
  <c r="R15" i="1"/>
  <c r="S15" i="1"/>
  <c r="S12" i="1"/>
  <c r="T12" i="1"/>
  <c r="R12" i="1"/>
  <c r="X15" i="1" l="1"/>
  <c r="X6" i="1"/>
  <c r="X9" i="1"/>
  <c r="X12" i="1"/>
</calcChain>
</file>

<file path=xl/sharedStrings.xml><?xml version="1.0" encoding="utf-8"?>
<sst xmlns="http://schemas.openxmlformats.org/spreadsheetml/2006/main" count="37" uniqueCount="13">
  <si>
    <t>１班</t>
    <rPh sb="1" eb="2">
      <t>ハン</t>
    </rPh>
    <phoneticPr fontId="1"/>
  </si>
  <si>
    <t>２班</t>
    <rPh sb="1" eb="2">
      <t>ハン</t>
    </rPh>
    <phoneticPr fontId="1"/>
  </si>
  <si>
    <t>３班</t>
    <rPh sb="1" eb="2">
      <t>ハン</t>
    </rPh>
    <phoneticPr fontId="1"/>
  </si>
  <si>
    <t>４班</t>
    <rPh sb="1" eb="2">
      <t>ハン</t>
    </rPh>
    <phoneticPr fontId="1"/>
  </si>
  <si>
    <t>５班</t>
    <rPh sb="1" eb="2">
      <t>ハン</t>
    </rPh>
    <phoneticPr fontId="1"/>
  </si>
  <si>
    <t>－</t>
    <phoneticPr fontId="1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</si>
  <si>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</si>
  <si>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</si>
  <si>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</si>
  <si>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</si>
  <si>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</si>
  <si>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差</t>
    <rPh sb="0" eb="1">
      <t>サ</t>
    </rPh>
    <phoneticPr fontId="1"/>
  </si>
  <si>
    <t>勝点</t>
    <rPh sb="0" eb="1">
      <t>カ</t>
    </rPh>
    <rPh sb="1" eb="2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</si>
</sst>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theme="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56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F7529-F8AD-4059-9522-9B7443049B61}">
  <dimension ref="A1:X17"/>
  <sheetViews>
    <sheetView tabSelected="1" workbookViewId="0">
      <selection activeCell="AF6" sqref="AF6"/>
    </sheetView>
  </sheetViews>
  <sheetFormatPr defaultColWidth="3.796875" defaultRowHeight="18" x14ac:dyDescent="0.45"/>
  <cols>
    <col min="2" max="2" width="5" customWidth="1"/>
    <col min="5" max="5" width="3.796875" customWidth="1"/>
    <col min="18" max="20" width="5" customWidth="1"/>
    <col min="21" max="21" width="6.3984375" bestFit="1" customWidth="1"/>
    <col min="22" max="24" width="5" customWidth="1"/>
    <col min="25" max="26" width="3.19921875" customWidth="1"/>
  </cols>
  <sheetData>
    <row r="1" spans="1:24" x14ac:dyDescent="0.45">
      <c r="C1" s="17">
        <v>0</v>
      </c>
      <c r="D1" s="17">
        <v>1</v>
      </c>
      <c r="E1" s="17">
        <v>2</v>
      </c>
      <c r="F1" s="17">
        <v>3</v>
      </c>
      <c r="G1" s="17">
        <v>4</v>
      </c>
      <c r="H1" s="17">
        <v>5</v>
      </c>
      <c r="I1" s="17">
        <v>6</v>
      </c>
      <c r="J1" s="17">
        <v>7</v>
      </c>
      <c r="K1" s="17">
        <v>8</v>
      </c>
      <c r="L1" s="17">
        <v>9</v>
      </c>
      <c r="M1" s="17">
        <v>10</v>
      </c>
      <c r="N1" s="17">
        <v>11</v>
      </c>
      <c r="O1" s="17">
        <v>12</v>
      </c>
      <c r="P1" s="17">
        <v>13</v>
      </c>
      <c r="Q1" s="17">
        <v>14</v>
      </c>
    </row>
    <row r="2" spans="1:24" s="1" customFormat="1" x14ac:dyDescent="0.45">
      <c r="B2" s="2"/>
      <c r="C2" s="21" t="s">
        <v>0</v>
      </c>
      <c r="D2" s="21"/>
      <c r="E2" s="22"/>
      <c r="F2" s="23" t="s">
        <v>1</v>
      </c>
      <c r="G2" s="21"/>
      <c r="H2" s="22"/>
      <c r="I2" s="23" t="s">
        <v>2</v>
      </c>
      <c r="J2" s="21"/>
      <c r="K2" s="22"/>
      <c r="L2" s="23" t="s">
        <v>3</v>
      </c>
      <c r="M2" s="21"/>
      <c r="N2" s="22"/>
      <c r="O2" s="23" t="s">
        <v>4</v>
      </c>
      <c r="P2" s="21"/>
      <c r="Q2" s="22"/>
      <c r="R2" s="2" t="s">
        <v>6</v>
      </c>
      <c r="S2" s="2" t="s">
        <v>7</v>
      </c>
      <c r="T2" s="2" t="s">
        <v>8</v>
      </c>
      <c r="U2" s="2" t="s">
        <v>9</v>
      </c>
      <c r="V2" s="2" t="s">
        <v>10</v>
      </c>
      <c r="W2" s="2" t="s">
        <v>11</v>
      </c>
      <c r="X2" s="2" t="s">
        <v>12</v>
      </c>
    </row>
    <row r="3" spans="1:24" x14ac:dyDescent="0.45">
      <c r="A3" s="17">
        <v>0</v>
      </c>
      <c r="B3" s="20" t="s">
        <v>0</v>
      </c>
      <c r="C3" s="4"/>
      <c r="D3" s="5"/>
      <c r="E3" s="6"/>
      <c r="F3" s="24">
        <v>44330</v>
      </c>
      <c r="G3" s="25"/>
      <c r="H3" s="26"/>
      <c r="I3" s="24">
        <v>44296</v>
      </c>
      <c r="J3" s="25"/>
      <c r="K3" s="26"/>
      <c r="L3" s="24">
        <v>44323</v>
      </c>
      <c r="M3" s="25"/>
      <c r="N3" s="26"/>
      <c r="O3" s="24">
        <v>44330</v>
      </c>
      <c r="P3" s="25"/>
      <c r="Q3" s="26"/>
      <c r="R3" s="27">
        <f>COUNTIF($C4:$Q4,"○")</f>
        <v>4</v>
      </c>
      <c r="S3" s="27">
        <f>COUNTIF($C4:$Q4,"△")</f>
        <v>0</v>
      </c>
      <c r="T3" s="27">
        <f>COUNTIF($C4:$Q4,"●")</f>
        <v>0</v>
      </c>
      <c r="U3" s="27">
        <f>SUM(C5,F5,I5,L5,O5)</f>
        <v>24</v>
      </c>
      <c r="V3" s="27">
        <f>SUM(E5,H5,K5,N5,Q5)</f>
        <v>9</v>
      </c>
      <c r="W3" s="27">
        <f>U3-V3</f>
        <v>15</v>
      </c>
      <c r="X3" s="27">
        <f>R3*3+S4</f>
        <v>12</v>
      </c>
    </row>
    <row r="4" spans="1:24" x14ac:dyDescent="0.45">
      <c r="A4" s="17">
        <v>1</v>
      </c>
      <c r="B4" s="20"/>
      <c r="C4" s="7"/>
      <c r="D4" s="8"/>
      <c r="E4" s="9"/>
      <c r="F4" s="18">
        <f>ISBLANK(F5)*1</f>
        <v>0</v>
      </c>
      <c r="G4" s="13" t="str">
        <f>IF(F4,"",CHOOSE(H4,"●","△","○"))</f>
        <v>○</v>
      </c>
      <c r="H4" s="19">
        <f>SIGN(F5-H5)+2</f>
        <v>3</v>
      </c>
      <c r="I4" s="18">
        <f t="shared" ref="I4" si="0">ISBLANK(I5)*1</f>
        <v>0</v>
      </c>
      <c r="J4" s="13" t="str">
        <f t="shared" ref="J4" si="1">IF(I4,"",CHOOSE(K4,"●","△","○"))</f>
        <v>○</v>
      </c>
      <c r="K4" s="19">
        <f t="shared" ref="K4" si="2">SIGN(I5-K5)+2</f>
        <v>3</v>
      </c>
      <c r="L4" s="18">
        <f t="shared" ref="L4" si="3">ISBLANK(L5)*1</f>
        <v>0</v>
      </c>
      <c r="M4" s="13" t="str">
        <f t="shared" ref="M4" si="4">IF(L4,"",CHOOSE(N4,"●","△","○"))</f>
        <v>○</v>
      </c>
      <c r="N4" s="19">
        <f t="shared" ref="N4" si="5">SIGN(L5-N5)+2</f>
        <v>3</v>
      </c>
      <c r="O4" s="18">
        <f t="shared" ref="O4" si="6">ISBLANK(O5)*1</f>
        <v>0</v>
      </c>
      <c r="P4" s="13" t="str">
        <f t="shared" ref="P4" si="7">IF(O4,"",CHOOSE(Q4,"●","△","○"))</f>
        <v>○</v>
      </c>
      <c r="Q4" s="19">
        <f t="shared" ref="Q4" si="8">SIGN(O5-Q5)+2</f>
        <v>3</v>
      </c>
      <c r="R4" s="27"/>
      <c r="S4" s="27"/>
      <c r="T4" s="27"/>
      <c r="U4" s="27"/>
      <c r="V4" s="27"/>
      <c r="W4" s="27"/>
      <c r="X4" s="27"/>
    </row>
    <row r="5" spans="1:24" x14ac:dyDescent="0.45">
      <c r="A5" s="17">
        <v>2</v>
      </c>
      <c r="B5" s="20"/>
      <c r="C5" s="10"/>
      <c r="D5" s="11"/>
      <c r="E5" s="12"/>
      <c r="F5" s="14">
        <v>8</v>
      </c>
      <c r="G5" s="15" t="s">
        <v>5</v>
      </c>
      <c r="H5" s="16">
        <v>3</v>
      </c>
      <c r="I5" s="14">
        <v>9</v>
      </c>
      <c r="J5" s="15" t="s">
        <v>5</v>
      </c>
      <c r="K5" s="16">
        <v>2</v>
      </c>
      <c r="L5" s="14">
        <v>2</v>
      </c>
      <c r="M5" s="15" t="s">
        <v>5</v>
      </c>
      <c r="N5" s="16">
        <v>1</v>
      </c>
      <c r="O5" s="14">
        <v>5</v>
      </c>
      <c r="P5" s="15" t="s">
        <v>5</v>
      </c>
      <c r="Q5" s="16">
        <v>3</v>
      </c>
      <c r="R5" s="27"/>
      <c r="S5" s="27"/>
      <c r="T5" s="27"/>
      <c r="U5" s="27"/>
      <c r="V5" s="27"/>
      <c r="W5" s="27"/>
      <c r="X5" s="27"/>
    </row>
    <row r="6" spans="1:24" x14ac:dyDescent="0.45">
      <c r="A6" s="17">
        <v>3</v>
      </c>
      <c r="B6" s="20" t="s">
        <v>1</v>
      </c>
      <c r="C6" s="24">
        <f ca="1">OFFSET(基点,C$1,$A6)</f>
        <v>44330</v>
      </c>
      <c r="D6" s="25"/>
      <c r="E6" s="26"/>
      <c r="F6" s="3"/>
      <c r="G6" s="3"/>
      <c r="H6" s="3"/>
      <c r="I6" s="24">
        <v>44358</v>
      </c>
      <c r="J6" s="25"/>
      <c r="K6" s="26"/>
      <c r="L6" s="24">
        <v>44344</v>
      </c>
      <c r="M6" s="25"/>
      <c r="N6" s="26"/>
      <c r="O6" s="24">
        <v>44296</v>
      </c>
      <c r="P6" s="25"/>
      <c r="Q6" s="26"/>
      <c r="R6" s="27">
        <f ca="1">COUNTIF($C7:$Q7,"○")</f>
        <v>1</v>
      </c>
      <c r="S6" s="27">
        <f ca="1">COUNTIF($C7:$Q7,"△")</f>
        <v>0</v>
      </c>
      <c r="T6" s="27">
        <f ca="1">COUNTIF($C7:$Q7,"●")</f>
        <v>3</v>
      </c>
      <c r="U6" s="27">
        <f t="shared" ref="U6" ca="1" si="9">SUM(C8,F8,I8,L8,O8)</f>
        <v>23</v>
      </c>
      <c r="V6" s="27">
        <f t="shared" ref="V6" ca="1" si="10">SUM(E8,H8,K8,N8,Q8)</f>
        <v>28</v>
      </c>
      <c r="W6" s="27">
        <f t="shared" ref="W6" ca="1" si="11">U6-V6</f>
        <v>-5</v>
      </c>
      <c r="X6" s="27">
        <f t="shared" ref="X6" ca="1" si="12">R6*3+S7</f>
        <v>3</v>
      </c>
    </row>
    <row r="7" spans="1:24" x14ac:dyDescent="0.45">
      <c r="A7" s="17">
        <v>4</v>
      </c>
      <c r="B7" s="20"/>
      <c r="C7" s="18">
        <f ca="1">ISBLANK(OFFSET(基点,C$1+2,$A7-1))*1</f>
        <v>0</v>
      </c>
      <c r="D7" s="13" t="str">
        <f ca="1">IF(C7,"",CHOOSE(E7,"●","△","○"))</f>
        <v>●</v>
      </c>
      <c r="E7" s="19">
        <f ca="1">SIGN(C8-E8)+2</f>
        <v>1</v>
      </c>
      <c r="F7" s="3"/>
      <c r="G7" s="3"/>
      <c r="H7" s="3"/>
      <c r="I7" s="18">
        <f t="shared" ref="I7" si="13">ISBLANK(I8)*1</f>
        <v>0</v>
      </c>
      <c r="J7" s="13" t="str">
        <f t="shared" ref="J7" si="14">IF(I7,"",CHOOSE(K7,"●","△","○"))</f>
        <v>○</v>
      </c>
      <c r="K7" s="19">
        <f t="shared" ref="K7" si="15">SIGN(I8-K8)+2</f>
        <v>3</v>
      </c>
      <c r="L7" s="18">
        <f t="shared" ref="L7" si="16">ISBLANK(L8)*1</f>
        <v>0</v>
      </c>
      <c r="M7" s="13" t="str">
        <f t="shared" ref="M7" si="17">IF(L7,"",CHOOSE(N7,"●","△","○"))</f>
        <v>●</v>
      </c>
      <c r="N7" s="19">
        <f t="shared" ref="N7" si="18">SIGN(L8-N8)+2</f>
        <v>1</v>
      </c>
      <c r="O7" s="18">
        <f t="shared" ref="O7" si="19">ISBLANK(O8)*1</f>
        <v>0</v>
      </c>
      <c r="P7" s="13" t="str">
        <f t="shared" ref="P7" si="20">IF(O7,"",CHOOSE(Q7,"●","△","○"))</f>
        <v>●</v>
      </c>
      <c r="Q7" s="19">
        <f t="shared" ref="Q7" si="21">SIGN(O8-Q8)+2</f>
        <v>1</v>
      </c>
      <c r="R7" s="27"/>
      <c r="S7" s="27"/>
      <c r="T7" s="27"/>
      <c r="U7" s="27"/>
      <c r="V7" s="27"/>
      <c r="W7" s="27"/>
      <c r="X7" s="27"/>
    </row>
    <row r="8" spans="1:24" x14ac:dyDescent="0.45">
      <c r="A8" s="17">
        <v>5</v>
      </c>
      <c r="B8" s="20"/>
      <c r="C8" s="14">
        <f ca="1">IF(C7,"",OFFSET(基点,C$1+2,$A8))</f>
        <v>3</v>
      </c>
      <c r="D8" s="15" t="s">
        <v>5</v>
      </c>
      <c r="E8" s="16">
        <f ca="1">IF(C7,"",OFFSET(基点,E$1,$A8-2))</f>
        <v>8</v>
      </c>
      <c r="F8" s="3"/>
      <c r="G8" s="3"/>
      <c r="H8" s="3"/>
      <c r="I8" s="14">
        <v>6</v>
      </c>
      <c r="J8" s="15" t="s">
        <v>5</v>
      </c>
      <c r="K8" s="16">
        <v>0</v>
      </c>
      <c r="L8" s="14">
        <v>6</v>
      </c>
      <c r="M8" s="15" t="s">
        <v>5</v>
      </c>
      <c r="N8" s="16">
        <v>8</v>
      </c>
      <c r="O8" s="14">
        <v>8</v>
      </c>
      <c r="P8" s="15" t="s">
        <v>5</v>
      </c>
      <c r="Q8" s="16">
        <v>12</v>
      </c>
      <c r="R8" s="27"/>
      <c r="S8" s="27"/>
      <c r="T8" s="27"/>
      <c r="U8" s="27"/>
      <c r="V8" s="27"/>
      <c r="W8" s="27"/>
      <c r="X8" s="27"/>
    </row>
    <row r="9" spans="1:24" x14ac:dyDescent="0.45">
      <c r="A9" s="17">
        <v>6</v>
      </c>
      <c r="B9" s="20" t="s">
        <v>2</v>
      </c>
      <c r="C9" s="24">
        <f ca="1">OFFSET(基点,C$1,$A9)</f>
        <v>44296</v>
      </c>
      <c r="D9" s="25"/>
      <c r="E9" s="26"/>
      <c r="F9" s="24">
        <f ca="1">OFFSET(基点,F$1,$A9)</f>
        <v>44358</v>
      </c>
      <c r="G9" s="25"/>
      <c r="H9" s="26"/>
      <c r="I9" s="3"/>
      <c r="J9" s="3"/>
      <c r="K9" s="3"/>
      <c r="L9" s="24">
        <v>44330</v>
      </c>
      <c r="M9" s="25"/>
      <c r="N9" s="26"/>
      <c r="O9" s="24">
        <v>44323</v>
      </c>
      <c r="P9" s="25"/>
      <c r="Q9" s="26"/>
      <c r="R9" s="27">
        <f ca="1">COUNTIF($C10:$Q10,"○")</f>
        <v>1</v>
      </c>
      <c r="S9" s="27">
        <f ca="1">COUNTIF($C10:$Q10,"△")</f>
        <v>0</v>
      </c>
      <c r="T9" s="27">
        <f ca="1">COUNTIF($C10:$Q10,"●")</f>
        <v>3</v>
      </c>
      <c r="U9" s="27">
        <f t="shared" ref="U9" ca="1" si="22">SUM(C11,F11,I11,L11,O11)</f>
        <v>9</v>
      </c>
      <c r="V9" s="27">
        <f t="shared" ref="V9" ca="1" si="23">SUM(E11,H11,K11,N11,Q11)</f>
        <v>22</v>
      </c>
      <c r="W9" s="27">
        <f t="shared" ref="W9" ca="1" si="24">U9-V9</f>
        <v>-13</v>
      </c>
      <c r="X9" s="27">
        <f t="shared" ref="X9" ca="1" si="25">R9*3+S10</f>
        <v>3</v>
      </c>
    </row>
    <row r="10" spans="1:24" x14ac:dyDescent="0.45">
      <c r="A10" s="17">
        <v>7</v>
      </c>
      <c r="B10" s="20"/>
      <c r="C10" s="18">
        <f ca="1">ISBLANK(OFFSET(基点,C$1+2,$A10-1))*1</f>
        <v>0</v>
      </c>
      <c r="D10" s="13" t="str">
        <f t="shared" ref="D10" ca="1" si="26">IF(C10,"",CHOOSE(E10,"●","△","○"))</f>
        <v>●</v>
      </c>
      <c r="E10" s="19">
        <f t="shared" ref="E10" ca="1" si="27">SIGN(C11-E11)+2</f>
        <v>1</v>
      </c>
      <c r="F10" s="18">
        <f ca="1">ISBLANK(OFFSET(基点,F$1+2,$A10-1))*1</f>
        <v>0</v>
      </c>
      <c r="G10" s="13" t="str">
        <f t="shared" ref="G10" ca="1" si="28">IF(F10,"",CHOOSE(H10,"●","△","○"))</f>
        <v>●</v>
      </c>
      <c r="H10" s="19">
        <f t="shared" ref="H10" ca="1" si="29">SIGN(F11-H11)+2</f>
        <v>1</v>
      </c>
      <c r="I10" s="3"/>
      <c r="J10" s="3"/>
      <c r="K10" s="3"/>
      <c r="L10" s="18">
        <f t="shared" ref="L10" si="30">ISBLANK(L11)*1</f>
        <v>0</v>
      </c>
      <c r="M10" s="13" t="str">
        <f t="shared" ref="M10" si="31">IF(L10,"",CHOOSE(N10,"●","△","○"))</f>
        <v>○</v>
      </c>
      <c r="N10" s="19">
        <f t="shared" ref="N10" si="32">SIGN(L11-N11)+2</f>
        <v>3</v>
      </c>
      <c r="O10" s="18">
        <f t="shared" ref="O10" si="33">ISBLANK(O11)*1</f>
        <v>0</v>
      </c>
      <c r="P10" s="13" t="str">
        <f t="shared" ref="P10" si="34">IF(O10,"",CHOOSE(Q10,"●","△","○"))</f>
        <v>●</v>
      </c>
      <c r="Q10" s="19">
        <f t="shared" ref="Q10" si="35">SIGN(O11-Q11)+2</f>
        <v>1</v>
      </c>
      <c r="R10" s="27"/>
      <c r="S10" s="27"/>
      <c r="T10" s="27"/>
      <c r="U10" s="27"/>
      <c r="V10" s="27"/>
      <c r="W10" s="27"/>
      <c r="X10" s="27"/>
    </row>
    <row r="11" spans="1:24" x14ac:dyDescent="0.45">
      <c r="A11" s="17">
        <v>8</v>
      </c>
      <c r="B11" s="20"/>
      <c r="C11" s="14">
        <f ca="1">IF(C10,"",OFFSET(基点,C$1+2,$A11))</f>
        <v>2</v>
      </c>
      <c r="D11" s="15" t="s">
        <v>5</v>
      </c>
      <c r="E11" s="16">
        <f ca="1">IF(C10,"",OFFSET(基点,E$1,$A11-2))</f>
        <v>9</v>
      </c>
      <c r="F11" s="14">
        <f ca="1">IF(F10,"",OFFSET(基点,F$1+2,$A11))</f>
        <v>0</v>
      </c>
      <c r="G11" s="15" t="s">
        <v>5</v>
      </c>
      <c r="H11" s="16">
        <f ca="1">IF(F10,"",OFFSET(基点,H$1,$A11-2))</f>
        <v>6</v>
      </c>
      <c r="I11" s="3"/>
      <c r="J11" s="3"/>
      <c r="K11" s="3"/>
      <c r="L11" s="14">
        <v>4</v>
      </c>
      <c r="M11" s="15" t="s">
        <v>5</v>
      </c>
      <c r="N11" s="16">
        <v>2</v>
      </c>
      <c r="O11" s="14">
        <v>3</v>
      </c>
      <c r="P11" s="15" t="s">
        <v>5</v>
      </c>
      <c r="Q11" s="16">
        <v>5</v>
      </c>
      <c r="R11" s="27"/>
      <c r="S11" s="27"/>
      <c r="T11" s="27"/>
      <c r="U11" s="27"/>
      <c r="V11" s="27"/>
      <c r="W11" s="27"/>
      <c r="X11" s="27"/>
    </row>
    <row r="12" spans="1:24" x14ac:dyDescent="0.45">
      <c r="A12" s="17">
        <v>9</v>
      </c>
      <c r="B12" s="20" t="s">
        <v>3</v>
      </c>
      <c r="C12" s="24">
        <f ca="1">OFFSET(基点,C$1,$A12)</f>
        <v>44323</v>
      </c>
      <c r="D12" s="25"/>
      <c r="E12" s="26"/>
      <c r="F12" s="24">
        <f ca="1">OFFSET(基点,F$1,$A12)</f>
        <v>44344</v>
      </c>
      <c r="G12" s="25"/>
      <c r="H12" s="26"/>
      <c r="I12" s="24">
        <f ca="1">OFFSET(基点,I$1,$A12)</f>
        <v>44330</v>
      </c>
      <c r="J12" s="25"/>
      <c r="K12" s="26"/>
      <c r="L12" s="3"/>
      <c r="M12" s="3"/>
      <c r="N12" s="3"/>
      <c r="O12" s="24">
        <v>44358</v>
      </c>
      <c r="P12" s="25"/>
      <c r="Q12" s="26"/>
      <c r="R12" s="27">
        <f ca="1">COUNTIF($C13:$Q13,"○")</f>
        <v>1</v>
      </c>
      <c r="S12" s="27">
        <f ca="1">COUNTIF($C13:$Q13,"△")</f>
        <v>0</v>
      </c>
      <c r="T12" s="27">
        <f ca="1">COUNTIF($C13:$Q13,"●")</f>
        <v>3</v>
      </c>
      <c r="U12" s="27">
        <f t="shared" ref="U12" ca="1" si="36">SUM(C14,F14,I14,L14,O14)</f>
        <v>14</v>
      </c>
      <c r="V12" s="27">
        <f t="shared" ref="V12" ca="1" si="37">SUM(E14,H14,K14,N14,Q14)</f>
        <v>17</v>
      </c>
      <c r="W12" s="27">
        <f t="shared" ref="W12" ca="1" si="38">U12-V12</f>
        <v>-3</v>
      </c>
      <c r="X12" s="27">
        <f t="shared" ref="X12" ca="1" si="39">R12*3+S13</f>
        <v>3</v>
      </c>
    </row>
    <row r="13" spans="1:24" x14ac:dyDescent="0.45">
      <c r="A13" s="17">
        <v>10</v>
      </c>
      <c r="B13" s="20"/>
      <c r="C13" s="18">
        <f ca="1">ISBLANK(OFFSET(基点,C$1+2,$A13-1))*1</f>
        <v>0</v>
      </c>
      <c r="D13" s="13" t="str">
        <f t="shared" ref="D13" ca="1" si="40">IF(C13,"",CHOOSE(E13,"●","△","○"))</f>
        <v>●</v>
      </c>
      <c r="E13" s="19">
        <f t="shared" ref="E13" ca="1" si="41">SIGN(C14-E14)+2</f>
        <v>1</v>
      </c>
      <c r="F13" s="18">
        <f ca="1">ISBLANK(OFFSET(基点,F$1+2,$A13-1))*1</f>
        <v>0</v>
      </c>
      <c r="G13" s="13" t="str">
        <f t="shared" ref="G13" ca="1" si="42">IF(F13,"",CHOOSE(H13,"●","△","○"))</f>
        <v>○</v>
      </c>
      <c r="H13" s="19">
        <f t="shared" ref="H13" ca="1" si="43">SIGN(F14-H14)+2</f>
        <v>3</v>
      </c>
      <c r="I13" s="18">
        <f ca="1">ISBLANK(OFFSET(基点,I$1+2,$A13-1))*1</f>
        <v>0</v>
      </c>
      <c r="J13" s="13" t="str">
        <f t="shared" ref="J13" ca="1" si="44">IF(I13,"",CHOOSE(K13,"●","△","○"))</f>
        <v>●</v>
      </c>
      <c r="K13" s="19">
        <f t="shared" ref="K13" ca="1" si="45">SIGN(I14-K14)+2</f>
        <v>1</v>
      </c>
      <c r="L13" s="3"/>
      <c r="M13" s="3"/>
      <c r="N13" s="3"/>
      <c r="O13" s="18">
        <f t="shared" ref="O13" si="46">ISBLANK(O14)*1</f>
        <v>0</v>
      </c>
      <c r="P13" s="13" t="str">
        <f t="shared" ref="P13" si="47">IF(O13,"",CHOOSE(Q13,"●","△","○"))</f>
        <v>●</v>
      </c>
      <c r="Q13" s="19">
        <f t="shared" ref="Q13" si="48">SIGN(O14-Q14)+2</f>
        <v>1</v>
      </c>
      <c r="R13" s="27"/>
      <c r="S13" s="27"/>
      <c r="T13" s="27"/>
      <c r="U13" s="27"/>
      <c r="V13" s="27"/>
      <c r="W13" s="27"/>
      <c r="X13" s="27"/>
    </row>
    <row r="14" spans="1:24" x14ac:dyDescent="0.45">
      <c r="A14" s="17">
        <v>11</v>
      </c>
      <c r="B14" s="20"/>
      <c r="C14" s="14">
        <f ca="1">IF(C13,"",OFFSET(基点,C$1+2,$A14))</f>
        <v>1</v>
      </c>
      <c r="D14" s="15" t="s">
        <v>5</v>
      </c>
      <c r="E14" s="16">
        <f ca="1">IF(C13,"",OFFSET(基点,E$1,$A14-2))</f>
        <v>2</v>
      </c>
      <c r="F14" s="14">
        <f ca="1">IF(F13,"",OFFSET(基点,F$1+2,$A14))</f>
        <v>8</v>
      </c>
      <c r="G14" s="15" t="s">
        <v>5</v>
      </c>
      <c r="H14" s="16">
        <f ca="1">IF(F13,"",OFFSET(基点,H$1,$A14-2))</f>
        <v>6</v>
      </c>
      <c r="I14" s="14">
        <f ca="1">IF(I13,"",OFFSET(基点,I$1+2,$A14))</f>
        <v>2</v>
      </c>
      <c r="J14" s="15" t="s">
        <v>5</v>
      </c>
      <c r="K14" s="16">
        <f ca="1">IF(I13,"",OFFSET(基点,K$1,$A14-2))</f>
        <v>4</v>
      </c>
      <c r="L14" s="3"/>
      <c r="M14" s="3"/>
      <c r="N14" s="3"/>
      <c r="O14" s="14">
        <v>3</v>
      </c>
      <c r="P14" s="15" t="s">
        <v>5</v>
      </c>
      <c r="Q14" s="16">
        <v>5</v>
      </c>
      <c r="R14" s="27"/>
      <c r="S14" s="27"/>
      <c r="T14" s="27"/>
      <c r="U14" s="27"/>
      <c r="V14" s="27"/>
      <c r="W14" s="27"/>
      <c r="X14" s="27"/>
    </row>
    <row r="15" spans="1:24" x14ac:dyDescent="0.45">
      <c r="A15" s="17">
        <v>12</v>
      </c>
      <c r="B15" s="20" t="s">
        <v>4</v>
      </c>
      <c r="C15" s="24">
        <f ca="1">OFFSET(基点,C$1,$A15)</f>
        <v>44330</v>
      </c>
      <c r="D15" s="25"/>
      <c r="E15" s="26"/>
      <c r="F15" s="24">
        <f ca="1">OFFSET(基点,F$1,$A15)</f>
        <v>44296</v>
      </c>
      <c r="G15" s="25"/>
      <c r="H15" s="26"/>
      <c r="I15" s="24">
        <f ca="1">OFFSET(基点,I$1,$A15)</f>
        <v>44323</v>
      </c>
      <c r="J15" s="25"/>
      <c r="K15" s="26"/>
      <c r="L15" s="24">
        <f ca="1">OFFSET(基点,L$1,$A15)</f>
        <v>44358</v>
      </c>
      <c r="M15" s="25"/>
      <c r="N15" s="26"/>
      <c r="O15" s="3"/>
      <c r="P15" s="3"/>
      <c r="Q15" s="3"/>
      <c r="R15" s="27">
        <f ca="1">COUNTIF($C16:$Q16,"○")</f>
        <v>3</v>
      </c>
      <c r="S15" s="27">
        <f ca="1">COUNTIF($C16:$Q16,"△")</f>
        <v>0</v>
      </c>
      <c r="T15" s="27">
        <f ca="1">COUNTIF($C16:$Q16,"●")</f>
        <v>1</v>
      </c>
      <c r="U15" s="27">
        <f t="shared" ref="U15" ca="1" si="49">SUM(C17,F17,I17,L17,O17)</f>
        <v>25</v>
      </c>
      <c r="V15" s="27">
        <f t="shared" ref="V15" ca="1" si="50">SUM(E17,H17,K17,N17,Q17)</f>
        <v>19</v>
      </c>
      <c r="W15" s="27">
        <f t="shared" ref="W15" ca="1" si="51">U15-V15</f>
        <v>6</v>
      </c>
      <c r="X15" s="27">
        <f t="shared" ref="X15" ca="1" si="52">R15*3+S16</f>
        <v>9</v>
      </c>
    </row>
    <row r="16" spans="1:24" x14ac:dyDescent="0.45">
      <c r="A16" s="17">
        <v>13</v>
      </c>
      <c r="B16" s="20"/>
      <c r="C16" s="18">
        <f ca="1">ISBLANK(OFFSET(基点,C$1+2,$A16-1))*1</f>
        <v>0</v>
      </c>
      <c r="D16" s="13" t="str">
        <f t="shared" ref="D16" ca="1" si="53">IF(C16,"",CHOOSE(E16,"●","△","○"))</f>
        <v>●</v>
      </c>
      <c r="E16" s="19">
        <f t="shared" ref="E16" ca="1" si="54">SIGN(C17-E17)+2</f>
        <v>1</v>
      </c>
      <c r="F16" s="18">
        <f ca="1">ISBLANK(OFFSET(基点,F$1+2,$A16-1))*1</f>
        <v>0</v>
      </c>
      <c r="G16" s="13" t="str">
        <f t="shared" ref="G16" ca="1" si="55">IF(F16,"",CHOOSE(H16,"●","△","○"))</f>
        <v>○</v>
      </c>
      <c r="H16" s="19">
        <f t="shared" ref="H16" ca="1" si="56">SIGN(F17-H17)+2</f>
        <v>3</v>
      </c>
      <c r="I16" s="18">
        <f ca="1">ISBLANK(OFFSET(基点,I$1+2,$A16-1))*1</f>
        <v>0</v>
      </c>
      <c r="J16" s="13" t="str">
        <f t="shared" ref="J16" ca="1" si="57">IF(I16,"",CHOOSE(K16,"●","△","○"))</f>
        <v>○</v>
      </c>
      <c r="K16" s="19">
        <f t="shared" ref="K16" ca="1" si="58">SIGN(I17-K17)+2</f>
        <v>3</v>
      </c>
      <c r="L16" s="18">
        <f ca="1">ISBLANK(OFFSET(基点,L$1+2,$A16-1))*1</f>
        <v>0</v>
      </c>
      <c r="M16" s="13" t="str">
        <f t="shared" ref="M16" ca="1" si="59">IF(L16,"",CHOOSE(N16,"●","△","○"))</f>
        <v>○</v>
      </c>
      <c r="N16" s="19">
        <f t="shared" ref="N16" ca="1" si="60">SIGN(L17-N17)+2</f>
        <v>3</v>
      </c>
      <c r="O16" s="3"/>
      <c r="P16" s="3"/>
      <c r="Q16" s="3"/>
      <c r="R16" s="27"/>
      <c r="S16" s="27"/>
      <c r="T16" s="27"/>
      <c r="U16" s="27"/>
      <c r="V16" s="27"/>
      <c r="W16" s="27"/>
      <c r="X16" s="27"/>
    </row>
    <row r="17" spans="1:24" x14ac:dyDescent="0.45">
      <c r="A17" s="17">
        <v>14</v>
      </c>
      <c r="B17" s="20"/>
      <c r="C17" s="14">
        <f ca="1">IF(C16,"",OFFSET(基点,C$1+2,$A17))</f>
        <v>3</v>
      </c>
      <c r="D17" s="15" t="s">
        <v>5</v>
      </c>
      <c r="E17" s="16">
        <f ca="1">IF(C16,"",OFFSET(基点,E$1,$A17-2))</f>
        <v>5</v>
      </c>
      <c r="F17" s="14">
        <f ca="1">IF(F16,"",OFFSET(基点,F$1+2,$A17))</f>
        <v>12</v>
      </c>
      <c r="G17" s="15" t="s">
        <v>5</v>
      </c>
      <c r="H17" s="16">
        <f ca="1">IF(F16,"",OFFSET(基点,H$1,$A17-2))</f>
        <v>8</v>
      </c>
      <c r="I17" s="14">
        <f ca="1">IF(I16,"",OFFSET(基点,I$1+2,$A17))</f>
        <v>5</v>
      </c>
      <c r="J17" s="15" t="s">
        <v>5</v>
      </c>
      <c r="K17" s="16">
        <f ca="1">IF(I16,"",OFFSET(基点,K$1,$A17-2))</f>
        <v>3</v>
      </c>
      <c r="L17" s="14">
        <f ca="1">IF(L16,"",OFFSET(基点,L$1+2,$A17))</f>
        <v>5</v>
      </c>
      <c r="M17" s="15" t="s">
        <v>5</v>
      </c>
      <c r="N17" s="16">
        <f ca="1">IF(L16,"",OFFSET(基点,N$1,$A17-2))</f>
        <v>3</v>
      </c>
      <c r="O17" s="3"/>
      <c r="P17" s="3"/>
      <c r="Q17" s="3"/>
      <c r="R17" s="27"/>
      <c r="S17" s="27"/>
      <c r="T17" s="27"/>
      <c r="U17" s="27"/>
      <c r="V17" s="27"/>
      <c r="W17" s="27"/>
      <c r="X17" s="27"/>
    </row>
  </sheetData>
  <mergeCells count="65">
    <mergeCell ref="W15:W17"/>
    <mergeCell ref="X15:X17"/>
    <mergeCell ref="R15:R17"/>
    <mergeCell ref="S15:S17"/>
    <mergeCell ref="T15:T17"/>
    <mergeCell ref="U15:U17"/>
    <mergeCell ref="V15:V17"/>
    <mergeCell ref="W9:W11"/>
    <mergeCell ref="X9:X11"/>
    <mergeCell ref="R12:R14"/>
    <mergeCell ref="S12:S14"/>
    <mergeCell ref="T12:T14"/>
    <mergeCell ref="U12:U14"/>
    <mergeCell ref="V12:V14"/>
    <mergeCell ref="W12:W14"/>
    <mergeCell ref="X12:X14"/>
    <mergeCell ref="R9:R11"/>
    <mergeCell ref="S9:S11"/>
    <mergeCell ref="T9:T11"/>
    <mergeCell ref="U9:U11"/>
    <mergeCell ref="V9:V11"/>
    <mergeCell ref="W3:W5"/>
    <mergeCell ref="X3:X5"/>
    <mergeCell ref="R6:R8"/>
    <mergeCell ref="S6:S8"/>
    <mergeCell ref="T6:T8"/>
    <mergeCell ref="U6:U8"/>
    <mergeCell ref="V6:V8"/>
    <mergeCell ref="W6:W8"/>
    <mergeCell ref="X6:X8"/>
    <mergeCell ref="R3:R5"/>
    <mergeCell ref="S3:S5"/>
    <mergeCell ref="T3:T5"/>
    <mergeCell ref="U3:U5"/>
    <mergeCell ref="V3:V5"/>
    <mergeCell ref="I6:K6"/>
    <mergeCell ref="L6:N6"/>
    <mergeCell ref="O6:Q6"/>
    <mergeCell ref="I12:K12"/>
    <mergeCell ref="C15:E15"/>
    <mergeCell ref="F15:H15"/>
    <mergeCell ref="I15:K15"/>
    <mergeCell ref="L15:N15"/>
    <mergeCell ref="C6:E6"/>
    <mergeCell ref="C9:E9"/>
    <mergeCell ref="F9:H9"/>
    <mergeCell ref="C12:E12"/>
    <mergeCell ref="F12:H12"/>
    <mergeCell ref="O2:Q2"/>
    <mergeCell ref="O12:Q12"/>
    <mergeCell ref="O3:Q3"/>
    <mergeCell ref="L9:N9"/>
    <mergeCell ref="O9:Q9"/>
    <mergeCell ref="B3:B5"/>
    <mergeCell ref="C2:E2"/>
    <mergeCell ref="F2:H2"/>
    <mergeCell ref="I2:K2"/>
    <mergeCell ref="L2:N2"/>
    <mergeCell ref="F3:H3"/>
    <mergeCell ref="I3:K3"/>
    <mergeCell ref="L3:N3"/>
    <mergeCell ref="B6:B8"/>
    <mergeCell ref="B9:B11"/>
    <mergeCell ref="B12:B14"/>
    <mergeCell ref="B15:B17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基点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牧野満</dc:creator>
  <cp:lastModifiedBy>牧野満</cp:lastModifiedBy>
  <dcterms:created xsi:type="dcterms:W3CDTF">2021-06-05T09:50:42Z</dcterms:created>
  <dcterms:modified xsi:type="dcterms:W3CDTF">2021-06-12T14:55:12Z</dcterms:modified>
</cp:coreProperties>
</file>